
<file path=[Content_Types].xml><?xml version="1.0" encoding="utf-8"?>
<Types xmlns="http://schemas.openxmlformats.org/package/2006/content-type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09"/>
  <workbookPr defaultThemeVersion="166925"/>
  <mc:AlternateContent xmlns:mc="http://schemas.openxmlformats.org/markup-compatibility/2006">
    <mc:Choice Requires="x15">
      <x15ac:absPath xmlns:x15ac="http://schemas.microsoft.com/office/spreadsheetml/2010/11/ac" url="/Users/mac/Documents/My Documents/Garments MIS/"/>
    </mc:Choice>
  </mc:AlternateContent>
  <xr:revisionPtr revIDLastSave="0" documentId="13_ncr:10001_{0F6069B4-E627-6C44-944A-7BA3FCBFA30D}" xr6:coauthVersionLast="37" xr6:coauthVersionMax="37" xr10:uidLastSave="{00000000-0000-0000-0000-000000000000}"/>
  <bookViews>
    <workbookView xWindow="3880" yWindow="1240" windowWidth="24840" windowHeight="16420" xr2:uid="{98375484-3E64-2E4F-8815-BCFF52ACE42A}"/>
  </bookViews>
  <sheets>
    <sheet name="TDS &amp; VDS Calculator" sheetId="1" r:id="rId1"/>
    <sheet name="Sheet 1" sheetId="2" state="hidden" r:id="rId2"/>
    <sheet name="Sheet 2" sheetId="3" state="hidden" r:id="rId3"/>
    <sheet name="Sheet 3" sheetId="4" state="hidden" r:id="rId4"/>
  </sheets>
  <definedNames>
    <definedName name="_xlnm.Print_Area" localSheetId="0">'TDS &amp; VDS Calculator'!$A$1:$F$51</definedName>
  </definedNames>
  <calcPr calcId="17902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22" i="1" l="1"/>
  <c r="E23" i="1"/>
  <c r="E5" i="2" l="1"/>
  <c r="E25" i="1" s="1"/>
  <c r="E3" i="2"/>
  <c r="E26" i="1" l="1"/>
  <c r="E31" i="1" s="1"/>
  <c r="E27" i="1" l="1"/>
  <c r="E29" i="1" s="1"/>
</calcChain>
</file>

<file path=xl/sharedStrings.xml><?xml version="1.0" encoding="utf-8"?>
<sst xmlns="http://schemas.openxmlformats.org/spreadsheetml/2006/main" count="126" uniqueCount="118">
  <si>
    <t>Excluding Tax &amp; VAT</t>
  </si>
  <si>
    <t>Including Tax &amp; Excluding VAT</t>
  </si>
  <si>
    <t>Including Tax &amp; VAT</t>
  </si>
  <si>
    <t>TDS Rate</t>
  </si>
  <si>
    <t>Base Value</t>
  </si>
  <si>
    <t>Calculation of TDS &amp; VDS in case of Bill</t>
  </si>
  <si>
    <t>Bill Amount in Invoice</t>
  </si>
  <si>
    <t>VDS Amount</t>
  </si>
  <si>
    <t>VAT Rate</t>
  </si>
  <si>
    <t>TDS Amount</t>
  </si>
  <si>
    <t>Net Payable Amount</t>
  </si>
  <si>
    <t>Cost to Company</t>
  </si>
  <si>
    <t>Confirmed By</t>
  </si>
  <si>
    <t>Approved By</t>
  </si>
  <si>
    <t>Supply of services for manaufacturing, process or conversion  works, construction, engineering or any other similar work.</t>
  </si>
  <si>
    <t>Supply Petroleum oil and lubricants supplied by dealer or agent of oil marketing companies except filing station</t>
  </si>
  <si>
    <t>Supply of rice, wheat, potato, fish, meet, onion, garlic, peas, chickpeas, lentils, ginger, turmeric, dried chillies, pulses, maize, coarse flour, flour, salt, edidle oil, sugar, black pepper, cinnamon, cardamom, clove, date, cassia leaf, jute, cotton, yarn and.</t>
  </si>
  <si>
    <t>Supply of gas company engaged in gas distribution.</t>
  </si>
  <si>
    <t>Supply of gas company engaged in gas transmission.</t>
  </si>
  <si>
    <t>Supply of industrial raw materials to a manufacturer</t>
  </si>
  <si>
    <t>Supply of all goods</t>
  </si>
  <si>
    <t>Advisory or consultancy service</t>
  </si>
  <si>
    <t>Professional  service, Technical services  fee,  Technical know-how or Technical assistance fee</t>
  </si>
  <si>
    <t>Media buying agency service</t>
  </si>
  <si>
    <t>Indenting commission</t>
  </si>
  <si>
    <t>Meeting fees, training fees or honoranum</t>
  </si>
  <si>
    <t>Mobile network operator, technical support service provider</t>
  </si>
  <si>
    <t>Credit rating agency</t>
  </si>
  <si>
    <t>Motor garage or workshop</t>
  </si>
  <si>
    <t>Private container port or dockyard service</t>
  </si>
  <si>
    <t>Shipping agencv commission</t>
  </si>
  <si>
    <t>Internet Service</t>
  </si>
  <si>
    <t>Freight forward agency commission</t>
  </si>
  <si>
    <t>Freight forward including commission and gross bill amount</t>
  </si>
  <si>
    <t>Deduction or Collection from Commission, discount, Fee, etc.</t>
  </si>
  <si>
    <t>Deduction from Travel agent</t>
  </si>
  <si>
    <t>Any Payment in excess of the premium of the life insurance policy</t>
  </si>
  <si>
    <t>Insurance Commission</t>
  </si>
  <si>
    <t>General Insurance Company Surveyer Fee, etc</t>
  </si>
  <si>
    <t>Rental Income</t>
  </si>
  <si>
    <t>Convention Hall, Conference Center, etc</t>
  </si>
  <si>
    <t>Commission/Bill paid to Foreign buyer's agent</t>
  </si>
  <si>
    <t>Dividend Paid to Company</t>
  </si>
  <si>
    <t>Dividend Paid to Person</t>
  </si>
  <si>
    <t>Other Payment not listed here</t>
  </si>
  <si>
    <t>Head of payment as per TDS</t>
  </si>
  <si>
    <t>Company Bill Reference Code</t>
  </si>
  <si>
    <t>Contact S. Rahman</t>
  </si>
  <si>
    <t>Contractors, Suppliers of industrial undertaking engaged in the production of MS Billets Locally procured MS Scrap</t>
  </si>
  <si>
    <t>Contractors, Suppliers of industrial undertaking engaged in producing cement, iron or iron products, ferro alloy products except MS Billets</t>
  </si>
  <si>
    <t>Special Condition of TDS</t>
  </si>
  <si>
    <t>Payee is unable to provide PSR</t>
  </si>
  <si>
    <t>Payee is unwilling to take payment through banking channel</t>
  </si>
  <si>
    <t>Payee provided PSR and take payment on Bank</t>
  </si>
  <si>
    <t>Name of Supplier or Vendor</t>
  </si>
  <si>
    <t>Head of service as per VDS</t>
  </si>
  <si>
    <t>AC Hotel</t>
  </si>
  <si>
    <t>Non AC Hotel</t>
  </si>
  <si>
    <t>AC Restora</t>
  </si>
  <si>
    <t>Non AC Restora</t>
  </si>
  <si>
    <t>Decorators &amp; Caterers</t>
  </si>
  <si>
    <t>Dockyard service</t>
  </si>
  <si>
    <t>Construction company</t>
  </si>
  <si>
    <t>Advertisement agency</t>
  </si>
  <si>
    <t>Printing press</t>
  </si>
  <si>
    <t>Auction house</t>
  </si>
  <si>
    <t>Land Development agency</t>
  </si>
  <si>
    <t>Indenting commission/Agency</t>
  </si>
  <si>
    <t>Survey agency</t>
  </si>
  <si>
    <t>Plant &amp; Machinery rent</t>
  </si>
  <si>
    <t xml:space="preserve">Freight forward agency </t>
  </si>
  <si>
    <t>Courier &amp; Express mail</t>
  </si>
  <si>
    <t>Repairing &amp; Servicing Center</t>
  </si>
  <si>
    <t>Advisory or consultancy Firm</t>
  </si>
  <si>
    <t>Lease holder</t>
  </si>
  <si>
    <t>Audit &amp; Accounting firm</t>
  </si>
  <si>
    <t>Procurement provider Service</t>
  </si>
  <si>
    <t>Security Service</t>
  </si>
  <si>
    <t>Television &amp; online broadcasting media program supplier</t>
  </si>
  <si>
    <t>law advisory/Lawyers</t>
  </si>
  <si>
    <t>Vehicle rental service</t>
  </si>
  <si>
    <t>Architecture, Interior designer or Architect decorator</t>
  </si>
  <si>
    <t>Graphic designer</t>
  </si>
  <si>
    <t>Engineering firm</t>
  </si>
  <si>
    <t>Sound &amp; Lighting renting establisment</t>
  </si>
  <si>
    <t>Participator in company Board meeting</t>
  </si>
  <si>
    <t>Advertising through satellite channels</t>
  </si>
  <si>
    <t>Chartered Biman or Helicopter rental organization</t>
  </si>
  <si>
    <t>Buyer of auctioned goods</t>
  </si>
  <si>
    <t>House Cleaning &amp; Maintenance</t>
  </si>
  <si>
    <t>Lottery ticket seller</t>
  </si>
  <si>
    <t>Immigration Advisor</t>
  </si>
  <si>
    <t>Event management service/Program organizer</t>
  </si>
  <si>
    <t>Man Power supply &amp; Management agency</t>
  </si>
  <si>
    <t>IT enabled service</t>
  </si>
  <si>
    <t>Any other service/Misc service</t>
  </si>
  <si>
    <t>Sponsorship service</t>
  </si>
  <si>
    <t>Transport Contactor - Petrolium product</t>
  </si>
  <si>
    <t>Transport Contactor - Other product</t>
  </si>
  <si>
    <t>Building construction company, Up to 1-1600 squre fit</t>
  </si>
  <si>
    <t>Building construction company, 1601 squre fit to above</t>
  </si>
  <si>
    <t>Building construction company, Re-Registration</t>
  </si>
  <si>
    <t>Non AC Hotel - Where alcohol is served</t>
  </si>
  <si>
    <t>Furniture Supplier - Manufacturer</t>
  </si>
  <si>
    <t>Furniture Supplier - Showroom</t>
  </si>
  <si>
    <t>Land/Building Rent - Office</t>
  </si>
  <si>
    <t>Land/Building Rent - Factory</t>
  </si>
  <si>
    <t>Select your option</t>
  </si>
  <si>
    <t>Any other service not described here, and not tax deductible under any other section of law</t>
  </si>
  <si>
    <t xml:space="preserve">Vehicle rental service </t>
  </si>
  <si>
    <t>Vehicle repair &amp; Maintenance service</t>
  </si>
  <si>
    <t>Training, workshop, etc. organization  and management service, Event management service</t>
  </si>
  <si>
    <t>Private security service, Cleaning service, Manpower supply service,</t>
  </si>
  <si>
    <t>Transport &amp; carrying service</t>
  </si>
  <si>
    <t>Advertisement  of  newspaper  or  magazine or   private   television   channel or private radio station or any web-site</t>
  </si>
  <si>
    <r>
      <rPr>
        <b/>
        <sz val="10"/>
        <color theme="1"/>
        <rFont val="Palatino Linotype"/>
        <family val="1"/>
      </rPr>
      <t>Disclaimer</t>
    </r>
    <r>
      <rPr>
        <sz val="10"/>
        <color theme="1"/>
        <rFont val="Palatino Linotype"/>
        <family val="1"/>
      </rPr>
      <t>: This calculator is designed to simplify tasks for the accounts and finance department and is not intended for commercial use. It complies up to the Finance Act as of June 30, 2024.</t>
    </r>
  </si>
  <si>
    <r>
      <rPr>
        <b/>
        <sz val="10"/>
        <color theme="1"/>
        <rFont val="Palatino Linotype"/>
        <family val="1"/>
      </rPr>
      <t xml:space="preserve">Note: </t>
    </r>
    <r>
      <rPr>
        <sz val="10"/>
        <color theme="1"/>
        <rFont val="Palatino Linotype"/>
        <family val="1"/>
      </rPr>
      <t>If you encounter any issues or have suggestions for improvements, please email us at info@srcobd.com or call us at 01880200222 or to know more visit www.srcobd.com</t>
    </r>
  </si>
  <si>
    <t>Automatic TDS and VDS Calculator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</si>
</sst>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 #,##0.00_)_৳_ ;_ * \(#,##0.00\)_৳_ ;_ * &quot;-&quot;??_)_৳_ ;_ @_ "/>
    <numFmt numFmtId="165" formatCode="_ * #,##0_)_৳_ ;_ * \(#,##0\)_৳_ ;_ * &quot;-&quot;??_)_৳_ ;_ @_ "/>
  </numFmts>
  <fonts count="7" x14ac:knownFonts="1">
    <font>
      <sz val="12"/>
      <color theme="1"/>
      <name val="Calibri"/>
      <family val="2"/>
      <scheme val="minor"/>
    </font>
    <font>
      <sz val="12"/>
      <color theme="1"/>
      <name val="Calibri"/>
      <family val="2"/>
      <scheme val="minor"/>
    </font>
    <font>
      <b/>
      <sz val="10"/>
      <color theme="1"/>
      <name val="Palatino Linotype"/>
      <family val="1"/>
    </font>
    <font>
      <sz val="10"/>
      <color theme="1"/>
      <name val="Palatino Linotype"/>
      <family val="1"/>
    </font>
    <font>
      <b/>
      <sz val="14"/>
      <color rgb="FFFF0000"/>
      <name val="Palatino Linotype"/>
      <family val="1"/>
    </font>
    <font>
      <sz val="12"/>
      <color theme="0"/>
      <name val="Calibri"/>
      <family val="2"/>
      <scheme val="minor"/>
    </font>
    <font>
      <sz val="12"/>
      <color theme="0"/>
      <name val="Times New Roman"/>
      <family val="1"/>
    </font>
  </fonts>
  <fills count="8">
    <fill>
      <patternFill patternType="none"/>
    </fill>
    <fill>
      <patternFill patternType="gray125"/>
    </fill>
    <fill>
      <patternFill patternType="solid">
        <fgColor theme="4" tint="0.79998168889431442"/>
        <bgColor indexed="64"/>
      </patternFill>
    </fill>
    <fill>
      <patternFill patternType="solid">
        <fgColor theme="2"/>
        <bgColor indexed="64"/>
      </patternFill>
    </fill>
    <fill>
      <patternFill patternType="solid">
        <fgColor theme="5" tint="0.79998168889431442"/>
        <bgColor indexed="64"/>
      </patternFill>
    </fill>
    <fill>
      <patternFill patternType="solid">
        <fgColor theme="0"/>
        <bgColor indexed="64"/>
      </patternFill>
    </fill>
    <fill>
      <patternFill patternType="solid">
        <fgColor rgb="FF92D050"/>
        <bgColor indexed="64"/>
      </patternFill>
    </fill>
    <fill>
      <patternFill patternType="solid">
        <fgColor theme="7" tint="0.79998168889431442"/>
        <bgColor indexed="64"/>
      </patternFill>
    </fill>
  </fills>
  <borders count="17">
    <border>
      <left/>
      <right/>
      <top/>
      <bottom/>
      <diagonal/>
    </border>
    <border>
      <left style="thin">
        <color indexed="64"/>
      </left>
      <right style="thin">
        <color indexed="64"/>
      </right>
      <top style="thin">
        <color indexed="64"/>
      </top>
      <bottom/>
      <diagonal/>
    </border>
    <border>
      <left/>
      <right/>
      <top style="thin">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s>
  <cellStyleXfs count="3">
    <xf numFmtId="0" fontId="0" fillId="0" borderId="0"/>
    <xf numFmtId="164" fontId="1" fillId="0" borderId="0" applyFont="0" applyFill="0" applyBorder="0" applyAlignment="0" applyProtection="0"/>
    <xf numFmtId="9" fontId="1" fillId="0" borderId="0" applyFont="0" applyFill="0" applyBorder="0" applyAlignment="0" applyProtection="0"/>
  </cellStyleXfs>
  <cellXfs count="66">
    <xf numFmtId="0" fontId="0" fillId="0" borderId="0" xfId="0"/>
    <xf numFmtId="0" fontId="0" fillId="0" borderId="0" xfId="0" applyAlignment="1">
      <alignment wrapText="1"/>
    </xf>
    <xf numFmtId="10" fontId="0" fillId="0" borderId="0" xfId="2" applyNumberFormat="1" applyFont="1" applyAlignment="1"/>
    <xf numFmtId="0" fontId="3" fillId="0" borderId="0" xfId="0" applyFont="1"/>
    <xf numFmtId="2" fontId="3" fillId="0" borderId="0" xfId="0" applyNumberFormat="1" applyFont="1"/>
    <xf numFmtId="0" fontId="3" fillId="3" borderId="3" xfId="0" applyFont="1" applyFill="1" applyBorder="1" applyAlignment="1">
      <alignment horizontal="left"/>
    </xf>
    <xf numFmtId="0" fontId="3" fillId="3" borderId="3" xfId="0" applyFont="1" applyFill="1" applyBorder="1"/>
    <xf numFmtId="0" fontId="3" fillId="3" borderId="1" xfId="0" applyFont="1" applyFill="1" applyBorder="1"/>
    <xf numFmtId="0" fontId="3" fillId="3" borderId="4" xfId="0" applyFont="1" applyFill="1" applyBorder="1"/>
    <xf numFmtId="0" fontId="3" fillId="3" borderId="5" xfId="0" applyFont="1" applyFill="1" applyBorder="1"/>
    <xf numFmtId="0" fontId="2" fillId="3" borderId="3" xfId="0" applyFont="1" applyFill="1" applyBorder="1"/>
    <xf numFmtId="10" fontId="3" fillId="2" borderId="3" xfId="2" applyNumberFormat="1" applyFont="1" applyFill="1" applyBorder="1" applyProtection="1">
      <protection hidden="1"/>
    </xf>
    <xf numFmtId="165" fontId="3" fillId="2" borderId="1" xfId="1" applyNumberFormat="1" applyFont="1" applyFill="1" applyBorder="1" applyProtection="1">
      <protection hidden="1"/>
    </xf>
    <xf numFmtId="165" fontId="3" fillId="2" borderId="4" xfId="1" applyNumberFormat="1" applyFont="1" applyFill="1" applyBorder="1" applyProtection="1">
      <protection hidden="1"/>
    </xf>
    <xf numFmtId="165" fontId="3" fillId="2" borderId="5" xfId="1" applyNumberFormat="1" applyFont="1" applyFill="1" applyBorder="1" applyProtection="1">
      <protection hidden="1"/>
    </xf>
    <xf numFmtId="165" fontId="2" fillId="2" borderId="2" xfId="1" applyNumberFormat="1" applyFont="1" applyFill="1" applyBorder="1" applyProtection="1">
      <protection hidden="1"/>
    </xf>
    <xf numFmtId="0" fontId="2" fillId="0" borderId="3" xfId="0" applyFont="1" applyFill="1" applyBorder="1" applyAlignment="1" applyProtection="1">
      <alignment horizontal="center"/>
      <protection locked="0"/>
    </xf>
    <xf numFmtId="165" fontId="3" fillId="0" borderId="3" xfId="1" applyNumberFormat="1" applyFont="1" applyFill="1" applyBorder="1" applyProtection="1">
      <protection locked="0"/>
    </xf>
    <xf numFmtId="0" fontId="3" fillId="4" borderId="3" xfId="0" applyFont="1" applyFill="1" applyBorder="1" applyProtection="1">
      <protection locked="0" hidden="1"/>
    </xf>
    <xf numFmtId="0" fontId="2" fillId="0" borderId="3" xfId="0" quotePrefix="1" applyFont="1" applyFill="1" applyBorder="1" applyAlignment="1" applyProtection="1">
      <alignment horizontal="center"/>
      <protection locked="0"/>
    </xf>
    <xf numFmtId="0" fontId="3" fillId="0" borderId="0" xfId="0" applyFont="1" applyBorder="1"/>
    <xf numFmtId="0" fontId="3" fillId="5" borderId="0" xfId="0" applyFont="1" applyFill="1" applyBorder="1"/>
    <xf numFmtId="0" fontId="3" fillId="5" borderId="0" xfId="0" applyFont="1" applyFill="1"/>
    <xf numFmtId="0" fontId="2" fillId="5" borderId="0" xfId="0" applyFont="1" applyFill="1" applyAlignment="1">
      <alignment horizontal="center"/>
    </xf>
    <xf numFmtId="0" fontId="3" fillId="5" borderId="9" xfId="0" applyFont="1" applyFill="1" applyBorder="1"/>
    <xf numFmtId="0" fontId="5" fillId="0" borderId="0" xfId="0" applyFont="1"/>
    <xf numFmtId="0" fontId="5" fillId="0" borderId="0" xfId="0" applyFont="1" applyProtection="1">
      <protection hidden="1"/>
    </xf>
    <xf numFmtId="10" fontId="5" fillId="0" borderId="0" xfId="0" applyNumberFormat="1" applyFont="1" applyProtection="1">
      <protection hidden="1"/>
    </xf>
    <xf numFmtId="0" fontId="6" fillId="0" borderId="0" xfId="0" applyFont="1" applyBorder="1" applyAlignment="1" applyProtection="1">
      <alignment horizontal="left" vertical="top" wrapText="1" readingOrder="1"/>
      <protection hidden="1"/>
    </xf>
    <xf numFmtId="10" fontId="6" fillId="0" borderId="0" xfId="2" applyNumberFormat="1" applyFont="1" applyBorder="1" applyAlignment="1" applyProtection="1">
      <alignment horizontal="left" vertical="top" readingOrder="1"/>
      <protection hidden="1"/>
    </xf>
    <xf numFmtId="10" fontId="6" fillId="0" borderId="0" xfId="2" applyNumberFormat="1" applyFont="1" applyBorder="1" applyAlignment="1" applyProtection="1">
      <alignment horizontal="left" vertical="center" readingOrder="1"/>
      <protection hidden="1"/>
    </xf>
    <xf numFmtId="0" fontId="6" fillId="0" borderId="0" xfId="0" applyFont="1" applyBorder="1" applyAlignment="1" applyProtection="1">
      <alignment horizontal="left" vertical="center" wrapText="1" readingOrder="1"/>
      <protection hidden="1"/>
    </xf>
    <xf numFmtId="0" fontId="6" fillId="0" borderId="0" xfId="0" applyFont="1" applyBorder="1" applyAlignment="1" applyProtection="1">
      <alignment horizontal="left" vertical="center" readingOrder="1"/>
      <protection hidden="1"/>
    </xf>
    <xf numFmtId="0" fontId="3" fillId="4" borderId="3" xfId="0" applyFont="1" applyFill="1" applyBorder="1" applyProtection="1">
      <protection locked="0"/>
    </xf>
    <xf numFmtId="0" fontId="5" fillId="5" borderId="0" xfId="0" applyFont="1" applyFill="1" applyProtection="1">
      <protection hidden="1"/>
    </xf>
    <xf numFmtId="2" fontId="5" fillId="5" borderId="0" xfId="0" applyNumberFormat="1" applyFont="1" applyFill="1" applyProtection="1">
      <protection hidden="1"/>
    </xf>
    <xf numFmtId="0" fontId="5" fillId="0" borderId="0" xfId="0" applyFont="1" applyAlignment="1">
      <alignment wrapText="1"/>
    </xf>
    <xf numFmtId="10" fontId="5" fillId="0" borderId="0" xfId="2" applyNumberFormat="1" applyFont="1" applyAlignment="1"/>
    <xf numFmtId="0" fontId="2" fillId="7" borderId="0" xfId="0" applyFont="1" applyFill="1" applyBorder="1" applyAlignment="1">
      <alignment horizontal="center"/>
    </xf>
    <xf numFmtId="0" fontId="3" fillId="5" borderId="0" xfId="0" applyFont="1" applyFill="1" applyAlignment="1">
      <alignment horizontal="left" wrapText="1"/>
    </xf>
    <xf numFmtId="0" fontId="3" fillId="7" borderId="0" xfId="0" applyFont="1" applyFill="1" applyBorder="1"/>
    <xf numFmtId="0" fontId="3" fillId="7" borderId="10" xfId="0" applyFont="1" applyFill="1" applyBorder="1"/>
    <xf numFmtId="0" fontId="3" fillId="7" borderId="11" xfId="0" applyFont="1" applyFill="1" applyBorder="1"/>
    <xf numFmtId="0" fontId="3" fillId="7" borderId="12" xfId="0" applyFont="1" applyFill="1" applyBorder="1"/>
    <xf numFmtId="0" fontId="3" fillId="7" borderId="13" xfId="0" applyFont="1" applyFill="1" applyBorder="1"/>
    <xf numFmtId="0" fontId="4" fillId="7" borderId="14" xfId="0" applyFont="1" applyFill="1" applyBorder="1" applyAlignment="1">
      <alignment horizontal="center"/>
    </xf>
    <xf numFmtId="0" fontId="2" fillId="7" borderId="14" xfId="0" applyFont="1" applyFill="1" applyBorder="1" applyAlignment="1">
      <alignment horizontal="center"/>
    </xf>
    <xf numFmtId="0" fontId="2" fillId="7" borderId="14" xfId="0" quotePrefix="1" applyFont="1" applyFill="1" applyBorder="1" applyAlignment="1" applyProtection="1">
      <alignment horizontal="center"/>
      <protection locked="0"/>
    </xf>
    <xf numFmtId="0" fontId="3" fillId="7" borderId="0" xfId="0" applyFont="1" applyFill="1" applyBorder="1" applyAlignment="1">
      <alignment horizontal="left"/>
    </xf>
    <xf numFmtId="0" fontId="2" fillId="7" borderId="14" xfId="0" applyFont="1" applyFill="1" applyBorder="1" applyAlignment="1" applyProtection="1">
      <alignment horizontal="center"/>
      <protection locked="0"/>
    </xf>
    <xf numFmtId="0" fontId="3" fillId="7" borderId="14" xfId="0" applyFont="1" applyFill="1" applyBorder="1"/>
    <xf numFmtId="0" fontId="3" fillId="7" borderId="14" xfId="0" applyFont="1" applyFill="1" applyBorder="1" applyProtection="1">
      <protection locked="0"/>
    </xf>
    <xf numFmtId="0" fontId="3" fillId="7" borderId="14" xfId="0" applyFont="1" applyFill="1" applyBorder="1" applyProtection="1">
      <protection locked="0" hidden="1"/>
    </xf>
    <xf numFmtId="165" fontId="3" fillId="7" borderId="14" xfId="1" applyNumberFormat="1" applyFont="1" applyFill="1" applyBorder="1" applyProtection="1">
      <protection locked="0"/>
    </xf>
    <xf numFmtId="10" fontId="3" fillId="7" borderId="14" xfId="2" applyNumberFormat="1" applyFont="1" applyFill="1" applyBorder="1" applyProtection="1">
      <protection hidden="1"/>
    </xf>
    <xf numFmtId="165" fontId="3" fillId="7" borderId="14" xfId="1" applyNumberFormat="1" applyFont="1" applyFill="1" applyBorder="1" applyProtection="1">
      <protection hidden="1"/>
    </xf>
    <xf numFmtId="165" fontId="2" fillId="7" borderId="14" xfId="1" applyNumberFormat="1" applyFont="1" applyFill="1" applyBorder="1" applyProtection="1">
      <protection hidden="1"/>
    </xf>
    <xf numFmtId="0" fontId="3" fillId="7" borderId="15" xfId="0" applyFont="1" applyFill="1" applyBorder="1"/>
    <xf numFmtId="0" fontId="3" fillId="7" borderId="9" xfId="0" applyFont="1" applyFill="1" applyBorder="1"/>
    <xf numFmtId="0" fontId="3" fillId="7" borderId="16" xfId="0" applyFont="1" applyFill="1" applyBorder="1"/>
    <xf numFmtId="0" fontId="0" fillId="0" borderId="0" xfId="0" applyFont="1" applyProtection="1">
      <protection hidden="1"/>
    </xf>
    <xf numFmtId="2" fontId="0" fillId="0" borderId="0" xfId="0" applyNumberFormat="1" applyFont="1" applyProtection="1">
      <protection hidden="1"/>
    </xf>
    <xf numFmtId="0" fontId="4" fillId="6" borderId="6" xfId="0" applyFont="1" applyFill="1" applyBorder="1" applyAlignment="1">
      <alignment horizontal="center"/>
    </xf>
    <xf numFmtId="0" fontId="4" fillId="6" borderId="7" xfId="0" applyFont="1" applyFill="1" applyBorder="1" applyAlignment="1">
      <alignment horizontal="center"/>
    </xf>
    <xf numFmtId="0" fontId="4" fillId="6" borderId="8" xfId="0" applyFont="1" applyFill="1" applyBorder="1" applyAlignment="1">
      <alignment horizontal="center"/>
    </xf>
    <xf numFmtId="0" fontId="3" fillId="5" borderId="0" xfId="0" applyFont="1" applyFill="1" applyAlignment="1">
      <alignment horizontal="left" wrapText="1"/>
    </xf>
  </cellXfs>
  <cellStyles count="3">
    <cellStyle name="Comma" xfId="1" builtinId="3"/>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2</xdr:col>
      <xdr:colOff>1724527</xdr:colOff>
      <xdr:row>0</xdr:row>
      <xdr:rowOff>26738</xdr:rowOff>
    </xdr:from>
    <xdr:to>
      <xdr:col>4</xdr:col>
      <xdr:colOff>1044520</xdr:colOff>
      <xdr:row>4</xdr:row>
      <xdr:rowOff>169780</xdr:rowOff>
    </xdr:to>
    <xdr:pic>
      <xdr:nvPicPr>
        <xdr:cNvPr id="2" name="Picture 1">
          <a:extLst>
            <a:ext uri="{FF2B5EF4-FFF2-40B4-BE49-F238E27FC236}">
              <a16:creationId xmlns:a16="http://schemas.microsoft.com/office/drawing/2014/main" id="{D7B3BC92-7AC7-1F42-AB1A-A816BDBFD7B9}"/>
            </a:ext>
          </a:extLst>
        </xdr:cNvPr>
        <xdr:cNvPicPr>
          <a:picLocks noChangeAspect="1"/>
        </xdr:cNvPicPr>
      </xdr:nvPicPr>
      <xdr:blipFill>
        <a:blip xmlns:r="http://schemas.openxmlformats.org/officeDocument/2006/relationships" r:embed="rId1"/>
        <a:stretch>
          <a:fillRect/>
        </a:stretch>
      </xdr:blipFill>
      <xdr:spPr>
        <a:xfrm>
          <a:off x="2112211" y="26738"/>
          <a:ext cx="2032000" cy="8382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0EBFDE-0673-1145-A352-66CF654E101A}">
  <dimension ref="A1:N51"/>
  <sheetViews>
    <sheetView tabSelected="1" view="pageBreakPreview" zoomScale="150" zoomScaleNormal="110" zoomScaleSheetLayoutView="100" workbookViewId="0">
      <selection activeCell="E19" sqref="E19"/>
    </sheetView>
  </sheetViews>
  <sheetFormatPr baseColWidth="10" defaultRowHeight="14" x14ac:dyDescent="0.2"/>
  <cols>
    <col min="1" max="1" width="3.6640625" style="3" customWidth="1"/>
    <col min="2" max="2" width="1" style="3" customWidth="1"/>
    <col min="3" max="3" width="32.33203125" style="3" customWidth="1"/>
    <col min="4" max="4" width="3.1640625" style="3" customWidth="1"/>
    <col min="5" max="5" width="42.5" style="3" customWidth="1"/>
    <col min="6" max="6" width="1" style="3" customWidth="1"/>
    <col min="7" max="12" width="10.83203125" style="3"/>
    <col min="13" max="13" width="21.33203125" style="3" customWidth="1"/>
    <col min="14" max="16384" width="10.83203125" style="3"/>
  </cols>
  <sheetData>
    <row r="1" spans="1:7" x14ac:dyDescent="0.2">
      <c r="A1" s="21"/>
      <c r="B1" s="21"/>
      <c r="C1" s="21"/>
      <c r="D1" s="21"/>
      <c r="E1" s="21"/>
      <c r="F1" s="21"/>
    </row>
    <row r="2" spans="1:7" x14ac:dyDescent="0.2">
      <c r="A2" s="21"/>
      <c r="B2" s="21"/>
      <c r="C2" s="21"/>
      <c r="D2" s="21"/>
      <c r="E2" s="21"/>
      <c r="F2" s="21"/>
    </row>
    <row r="3" spans="1:7" x14ac:dyDescent="0.2">
      <c r="A3" s="21"/>
      <c r="B3" s="21"/>
      <c r="C3" s="21"/>
      <c r="D3" s="21"/>
      <c r="E3" s="21"/>
      <c r="F3" s="21"/>
    </row>
    <row r="4" spans="1:7" x14ac:dyDescent="0.2">
      <c r="A4" s="21"/>
      <c r="B4" s="21"/>
      <c r="C4" s="21"/>
      <c r="D4" s="21"/>
      <c r="E4" s="21"/>
      <c r="F4" s="21"/>
    </row>
    <row r="5" spans="1:7" x14ac:dyDescent="0.2">
      <c r="A5" s="21"/>
      <c r="B5" s="21"/>
      <c r="C5" s="21"/>
      <c r="D5" s="21"/>
      <c r="E5" s="21"/>
      <c r="F5" s="21"/>
    </row>
    <row r="6" spans="1:7" x14ac:dyDescent="0.2">
      <c r="A6" s="21"/>
      <c r="B6" s="21"/>
      <c r="C6" s="21"/>
      <c r="D6" s="21"/>
      <c r="E6" s="21"/>
      <c r="F6" s="21"/>
    </row>
    <row r="7" spans="1:7" ht="5" customHeight="1" x14ac:dyDescent="0.2">
      <c r="A7" s="21"/>
      <c r="B7" s="41"/>
      <c r="C7" s="42"/>
      <c r="D7" s="42"/>
      <c r="E7" s="42"/>
      <c r="F7" s="43"/>
    </row>
    <row r="8" spans="1:7" ht="20" customHeight="1" x14ac:dyDescent="0.3">
      <c r="A8" s="22"/>
      <c r="B8" s="44"/>
      <c r="C8" s="62" t="s">
        <v>117</v>
      </c>
      <c r="D8" s="63"/>
      <c r="E8" s="64"/>
      <c r="F8" s="45"/>
    </row>
    <row r="9" spans="1:7" x14ac:dyDescent="0.2">
      <c r="A9" s="22"/>
      <c r="B9" s="44"/>
      <c r="C9" s="38"/>
      <c r="D9" s="38"/>
      <c r="E9" s="38"/>
      <c r="F9" s="46"/>
    </row>
    <row r="10" spans="1:7" x14ac:dyDescent="0.2">
      <c r="A10" s="22"/>
      <c r="B10" s="44"/>
      <c r="C10" s="5" t="s">
        <v>46</v>
      </c>
      <c r="D10" s="38"/>
      <c r="E10" s="19"/>
      <c r="F10" s="47"/>
    </row>
    <row r="11" spans="1:7" x14ac:dyDescent="0.2">
      <c r="A11" s="22"/>
      <c r="B11" s="44"/>
      <c r="C11" s="48"/>
      <c r="D11" s="38"/>
      <c r="E11" s="38"/>
      <c r="F11" s="46"/>
    </row>
    <row r="12" spans="1:7" x14ac:dyDescent="0.2">
      <c r="A12" s="22"/>
      <c r="B12" s="44"/>
      <c r="C12" s="5" t="s">
        <v>54</v>
      </c>
      <c r="D12" s="38"/>
      <c r="E12" s="16"/>
      <c r="F12" s="49"/>
    </row>
    <row r="13" spans="1:7" x14ac:dyDescent="0.2">
      <c r="A13" s="22"/>
      <c r="B13" s="44"/>
      <c r="C13" s="40"/>
      <c r="D13" s="40"/>
      <c r="E13" s="40"/>
      <c r="F13" s="50"/>
    </row>
    <row r="14" spans="1:7" x14ac:dyDescent="0.2">
      <c r="A14" s="22"/>
      <c r="B14" s="44"/>
      <c r="C14" s="6" t="s">
        <v>5</v>
      </c>
      <c r="D14" s="40"/>
      <c r="E14" s="33" t="s">
        <v>1</v>
      </c>
      <c r="F14" s="51"/>
    </row>
    <row r="15" spans="1:7" x14ac:dyDescent="0.2">
      <c r="A15" s="22"/>
      <c r="B15" s="44"/>
      <c r="C15" s="40"/>
      <c r="D15" s="40"/>
      <c r="E15" s="40"/>
      <c r="F15" s="50"/>
      <c r="G15" s="20"/>
    </row>
    <row r="16" spans="1:7" x14ac:dyDescent="0.2">
      <c r="A16" s="22"/>
      <c r="B16" s="44"/>
      <c r="C16" s="6" t="s">
        <v>45</v>
      </c>
      <c r="D16" s="40"/>
      <c r="E16" s="18" t="s">
        <v>20</v>
      </c>
      <c r="F16" s="52"/>
    </row>
    <row r="17" spans="1:14" x14ac:dyDescent="0.2">
      <c r="A17" s="22"/>
      <c r="B17" s="44"/>
      <c r="C17" s="6" t="s">
        <v>55</v>
      </c>
      <c r="D17" s="40"/>
      <c r="E17" s="18" t="s">
        <v>57</v>
      </c>
      <c r="F17" s="52"/>
      <c r="L17" s="4"/>
      <c r="N17" s="4"/>
    </row>
    <row r="18" spans="1:14" x14ac:dyDescent="0.2">
      <c r="A18" s="22"/>
      <c r="B18" s="44"/>
      <c r="C18" s="40"/>
      <c r="D18" s="40"/>
      <c r="E18" s="40"/>
      <c r="F18" s="50"/>
    </row>
    <row r="19" spans="1:14" x14ac:dyDescent="0.2">
      <c r="A19" s="22"/>
      <c r="B19" s="44"/>
      <c r="C19" s="6" t="s">
        <v>50</v>
      </c>
      <c r="D19" s="40"/>
      <c r="E19" s="18"/>
      <c r="F19" s="52"/>
    </row>
    <row r="20" spans="1:14" x14ac:dyDescent="0.2">
      <c r="A20" s="22"/>
      <c r="B20" s="44"/>
      <c r="C20" s="40"/>
      <c r="D20" s="40"/>
      <c r="E20" s="40"/>
      <c r="F20" s="50"/>
    </row>
    <row r="21" spans="1:14" x14ac:dyDescent="0.2">
      <c r="A21" s="22"/>
      <c r="B21" s="44"/>
      <c r="C21" s="6" t="s">
        <v>6</v>
      </c>
      <c r="D21" s="40"/>
      <c r="E21" s="17"/>
      <c r="F21" s="53"/>
    </row>
    <row r="22" spans="1:14" x14ac:dyDescent="0.2">
      <c r="A22" s="22"/>
      <c r="B22" s="44"/>
      <c r="C22" s="6" t="s">
        <v>3</v>
      </c>
      <c r="D22" s="40"/>
      <c r="E22" s="11">
        <f>(SUMIF('Sheet 2'!B20:B59,'TDS &amp; VDS Calculator'!E16,'Sheet 2'!C20:C59))*(SUMIF('Sheet 2'!B63:B66,'TDS &amp; VDS Calculator'!E19,'Sheet 2'!C63:C66))</f>
        <v>0</v>
      </c>
      <c r="F22" s="54"/>
    </row>
    <row r="23" spans="1:14" x14ac:dyDescent="0.2">
      <c r="A23" s="22"/>
      <c r="B23" s="44"/>
      <c r="C23" s="6" t="s">
        <v>8</v>
      </c>
      <c r="D23" s="40"/>
      <c r="E23" s="11">
        <f>SUMIF('Sheet 3'!B2:B55,'TDS &amp; VDS Calculator'!E17,'Sheet 3'!C2:C55)</f>
        <v>7.4999999999999997E-2</v>
      </c>
      <c r="F23" s="54"/>
    </row>
    <row r="24" spans="1:14" x14ac:dyDescent="0.2">
      <c r="A24" s="22"/>
      <c r="B24" s="44"/>
      <c r="C24" s="40"/>
      <c r="D24" s="40"/>
      <c r="E24" s="40"/>
      <c r="F24" s="50"/>
    </row>
    <row r="25" spans="1:14" x14ac:dyDescent="0.2">
      <c r="A25" s="22"/>
      <c r="B25" s="44"/>
      <c r="C25" s="7" t="s">
        <v>4</v>
      </c>
      <c r="D25" s="40"/>
      <c r="E25" s="12">
        <f>E21*(IF(E14='Sheet 1'!D2,'Sheet 1'!E2,IF(E14='Sheet 1'!D3,'Sheet 1'!E3,IF(E14='Sheet 1'!D4,'Sheet 1'!E4,IF(E14='Sheet 1'!D5,'Sheet 1'!E5,FALSE())))))</f>
        <v>0</v>
      </c>
      <c r="F25" s="55"/>
    </row>
    <row r="26" spans="1:14" x14ac:dyDescent="0.2">
      <c r="A26" s="22"/>
      <c r="B26" s="44"/>
      <c r="C26" s="8" t="s">
        <v>7</v>
      </c>
      <c r="D26" s="40"/>
      <c r="E26" s="13">
        <f>E25*E23</f>
        <v>0</v>
      </c>
      <c r="F26" s="55"/>
    </row>
    <row r="27" spans="1:14" x14ac:dyDescent="0.2">
      <c r="A27" s="22"/>
      <c r="B27" s="44"/>
      <c r="C27" s="9" t="s">
        <v>9</v>
      </c>
      <c r="D27" s="40"/>
      <c r="E27" s="14">
        <f>E25*E22</f>
        <v>0</v>
      </c>
      <c r="F27" s="55"/>
    </row>
    <row r="28" spans="1:14" ht="11" customHeight="1" x14ac:dyDescent="0.2">
      <c r="A28" s="22"/>
      <c r="B28" s="44"/>
      <c r="C28" s="40"/>
      <c r="D28" s="40"/>
      <c r="E28" s="40"/>
      <c r="F28" s="50"/>
    </row>
    <row r="29" spans="1:14" ht="20" customHeight="1" thickBot="1" x14ac:dyDescent="0.25">
      <c r="A29" s="22"/>
      <c r="B29" s="44"/>
      <c r="C29" s="10" t="s">
        <v>10</v>
      </c>
      <c r="D29" s="40"/>
      <c r="E29" s="15">
        <f>E25-E27</f>
        <v>0</v>
      </c>
      <c r="F29" s="56"/>
    </row>
    <row r="30" spans="1:14" ht="12" customHeight="1" thickTop="1" x14ac:dyDescent="0.2">
      <c r="A30" s="22"/>
      <c r="B30" s="44"/>
      <c r="C30" s="40"/>
      <c r="D30" s="40"/>
      <c r="E30" s="40"/>
      <c r="F30" s="50"/>
    </row>
    <row r="31" spans="1:14" ht="15" thickBot="1" x14ac:dyDescent="0.25">
      <c r="A31" s="22"/>
      <c r="B31" s="44"/>
      <c r="C31" s="10" t="s">
        <v>11</v>
      </c>
      <c r="D31" s="40"/>
      <c r="E31" s="15">
        <f>E25+E26</f>
        <v>0</v>
      </c>
      <c r="F31" s="56"/>
    </row>
    <row r="32" spans="1:14" ht="6" customHeight="1" thickTop="1" x14ac:dyDescent="0.2">
      <c r="A32" s="22"/>
      <c r="B32" s="57"/>
      <c r="C32" s="58"/>
      <c r="D32" s="58"/>
      <c r="E32" s="58"/>
      <c r="F32" s="59"/>
    </row>
    <row r="33" spans="1:6" x14ac:dyDescent="0.2">
      <c r="A33" s="22"/>
      <c r="B33" s="22"/>
      <c r="C33" s="22"/>
      <c r="D33" s="22"/>
      <c r="E33" s="22"/>
      <c r="F33" s="22"/>
    </row>
    <row r="34" spans="1:6" ht="79" customHeight="1" x14ac:dyDescent="0.2">
      <c r="A34" s="22"/>
      <c r="B34" s="22"/>
      <c r="C34" s="22"/>
      <c r="D34" s="22"/>
      <c r="E34" s="22"/>
      <c r="F34" s="22"/>
    </row>
    <row r="35" spans="1:6" x14ac:dyDescent="0.2">
      <c r="A35" s="22"/>
      <c r="B35" s="22"/>
      <c r="C35" s="22"/>
      <c r="D35" s="22"/>
      <c r="E35" s="22"/>
      <c r="F35" s="22"/>
    </row>
    <row r="36" spans="1:6" x14ac:dyDescent="0.2">
      <c r="A36" s="22"/>
      <c r="B36" s="22"/>
      <c r="C36" s="22"/>
      <c r="D36" s="22"/>
      <c r="E36" s="22"/>
      <c r="F36" s="22"/>
    </row>
    <row r="37" spans="1:6" x14ac:dyDescent="0.2">
      <c r="A37" s="22"/>
      <c r="B37" s="22"/>
      <c r="C37" s="22"/>
      <c r="D37" s="22"/>
      <c r="E37" s="22"/>
      <c r="F37" s="22"/>
    </row>
    <row r="38" spans="1:6" x14ac:dyDescent="0.2">
      <c r="A38" s="22"/>
      <c r="B38" s="22"/>
      <c r="C38" s="24"/>
      <c r="D38" s="22"/>
      <c r="E38" s="24"/>
      <c r="F38" s="21"/>
    </row>
    <row r="39" spans="1:6" x14ac:dyDescent="0.2">
      <c r="A39" s="22"/>
      <c r="B39" s="22"/>
      <c r="C39" s="23" t="s">
        <v>12</v>
      </c>
      <c r="D39" s="22"/>
      <c r="E39" s="23" t="s">
        <v>13</v>
      </c>
      <c r="F39" s="23"/>
    </row>
    <row r="40" spans="1:6" x14ac:dyDescent="0.2">
      <c r="A40" s="22"/>
      <c r="B40" s="22"/>
      <c r="C40" s="22"/>
      <c r="D40" s="22"/>
      <c r="E40" s="22"/>
      <c r="F40" s="22"/>
    </row>
    <row r="41" spans="1:6" x14ac:dyDescent="0.2">
      <c r="A41" s="22"/>
      <c r="B41" s="22"/>
      <c r="C41" s="22"/>
      <c r="D41" s="22"/>
      <c r="E41" s="22"/>
      <c r="F41" s="22"/>
    </row>
    <row r="42" spans="1:6" x14ac:dyDescent="0.2">
      <c r="A42" s="22"/>
      <c r="B42" s="22"/>
      <c r="C42" s="22"/>
      <c r="D42" s="22"/>
      <c r="E42" s="22"/>
      <c r="F42" s="22"/>
    </row>
    <row r="43" spans="1:6" x14ac:dyDescent="0.2">
      <c r="A43" s="22"/>
      <c r="B43" s="22"/>
      <c r="C43" s="22"/>
      <c r="D43" s="22"/>
      <c r="E43" s="22"/>
      <c r="F43" s="22"/>
    </row>
    <row r="44" spans="1:6" x14ac:dyDescent="0.2">
      <c r="A44" s="22"/>
      <c r="B44" s="22"/>
      <c r="C44" s="22"/>
      <c r="D44" s="22"/>
      <c r="E44" s="22"/>
      <c r="F44" s="22"/>
    </row>
    <row r="45" spans="1:6" x14ac:dyDescent="0.2">
      <c r="A45" s="22"/>
      <c r="B45" s="22"/>
      <c r="C45" s="65" t="s">
        <v>115</v>
      </c>
      <c r="D45" s="65"/>
      <c r="E45" s="65"/>
      <c r="F45" s="39"/>
    </row>
    <row r="46" spans="1:6" x14ac:dyDescent="0.2">
      <c r="A46" s="22"/>
      <c r="B46" s="22"/>
      <c r="C46" s="65"/>
      <c r="D46" s="65"/>
      <c r="E46" s="65"/>
      <c r="F46" s="39"/>
    </row>
    <row r="47" spans="1:6" x14ac:dyDescent="0.2">
      <c r="A47" s="22"/>
      <c r="B47" s="22"/>
      <c r="C47" s="22"/>
      <c r="D47" s="22"/>
      <c r="E47" s="22"/>
      <c r="F47" s="22"/>
    </row>
    <row r="48" spans="1:6" x14ac:dyDescent="0.2">
      <c r="A48" s="22"/>
      <c r="B48" s="22"/>
      <c r="C48" s="22"/>
      <c r="D48" s="22"/>
      <c r="E48" s="22"/>
      <c r="F48" s="22"/>
    </row>
    <row r="49" spans="1:6" ht="14" customHeight="1" x14ac:dyDescent="0.2">
      <c r="A49" s="22"/>
      <c r="B49" s="22"/>
      <c r="C49" s="65" t="s">
        <v>116</v>
      </c>
      <c r="D49" s="65"/>
      <c r="E49" s="65"/>
      <c r="F49" s="39"/>
    </row>
    <row r="50" spans="1:6" x14ac:dyDescent="0.2">
      <c r="A50" s="22"/>
      <c r="B50" s="22"/>
      <c r="C50" s="65"/>
      <c r="D50" s="65"/>
      <c r="E50" s="65"/>
      <c r="F50" s="39"/>
    </row>
    <row r="51" spans="1:6" x14ac:dyDescent="0.2">
      <c r="A51" s="22"/>
      <c r="B51" s="22"/>
      <c r="C51" s="22"/>
      <c r="D51" s="22"/>
      <c r="E51" s="22"/>
      <c r="F51" s="22"/>
    </row>
  </sheetData>
  <sheetProtection algorithmName="SHA-512" hashValue="8LO9cyHssaKCXOyk/5Il8qseOEMHBUmgtW9Mdm+Kuuj6sPefRKhxnV7GpGuEThET7XrWIqmC/BVFWRLS9V6uFw==" saltValue="c/Ih5RIEGi+5AjqlPoyZgQ==" spinCount="100000" sheet="1" objects="1" scenarios="1" selectLockedCells="1"/>
  <mergeCells count="3">
    <mergeCell ref="C8:E8"/>
    <mergeCell ref="C45:E46"/>
    <mergeCell ref="C49:E50"/>
  </mergeCells>
  <pageMargins left="0.45" right="0.45" top="0.75" bottom="0.75" header="0.05" footer="0.3"/>
  <pageSetup paperSize="9" orientation="portrait" horizontalDpi="0" verticalDpi="0"/>
  <headerFooter>
    <oddFooter>&amp;C&amp;"Calibri,Regular"&amp;K000000www.srcobd.com&amp;R&amp;"Helvetica,Regular"&amp;K000000info@srcobd.com</oddFooter>
  </headerFooter>
  <drawing r:id="rId1"/>
  <extLst>
    <ext xmlns:x14="http://schemas.microsoft.com/office/spreadsheetml/2009/9/main" uri="{CCE6A557-97BC-4b89-ADB6-D9C93CAAB3DF}">
      <x14:dataValidations xmlns:xm="http://schemas.microsoft.com/office/excel/2006/main" count="4">
        <x14:dataValidation type="list" allowBlank="1" showInputMessage="1" showErrorMessage="1" xr:uid="{4A0A2BED-D26C-684B-87DA-13212982EBA2}">
          <x14:formula1>
            <xm:f>'Sheet 1'!$D$2:$D$5</xm:f>
          </x14:formula1>
          <xm:sqref>E14:F14</xm:sqref>
        </x14:dataValidation>
        <x14:dataValidation type="list" allowBlank="1" showInputMessage="1" showErrorMessage="1" xr:uid="{C99B969D-6648-0C46-9D88-55530BAE6B79}">
          <x14:formula1>
            <xm:f>'Sheet 2'!$B$63:$B$66</xm:f>
          </x14:formula1>
          <xm:sqref>E19:F19</xm:sqref>
        </x14:dataValidation>
        <x14:dataValidation type="list" allowBlank="1" showInputMessage="1" showErrorMessage="1" xr:uid="{6C3AD1AA-8F68-5743-8310-EBE3A643D522}">
          <x14:formula1>
            <xm:f>'Sheet 3'!$B$2:$B$55</xm:f>
          </x14:formula1>
          <xm:sqref>E17:F17</xm:sqref>
        </x14:dataValidation>
        <x14:dataValidation type="list" allowBlank="1" showInputMessage="1" showErrorMessage="1" xr:uid="{67C4C233-F693-7A4C-990A-323F1D20B65F}">
          <x14:formula1>
            <xm:f>'Sheet 2'!$B$20:$B$60</xm:f>
          </x14:formula1>
          <xm:sqref>E16:F16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C2CEE9-7B89-F04B-9A68-4C54A5C59114}">
  <dimension ref="C2:E5"/>
  <sheetViews>
    <sheetView workbookViewId="0">
      <selection activeCell="D26" sqref="D26"/>
    </sheetView>
  </sheetViews>
  <sheetFormatPr baseColWidth="10" defaultRowHeight="16" x14ac:dyDescent="0.2"/>
  <cols>
    <col min="1" max="1" width="10.83203125" style="60"/>
    <col min="2" max="2" width="26" style="60" bestFit="1" customWidth="1"/>
    <col min="3" max="3" width="10.83203125" style="60"/>
    <col min="4" max="4" width="26" style="60" bestFit="1" customWidth="1"/>
    <col min="5" max="16384" width="10.83203125" style="60"/>
  </cols>
  <sheetData>
    <row r="2" spans="3:5" x14ac:dyDescent="0.2">
      <c r="D2" s="34" t="s">
        <v>107</v>
      </c>
      <c r="E2" s="34">
        <v>0</v>
      </c>
    </row>
    <row r="3" spans="3:5" x14ac:dyDescent="0.2">
      <c r="C3" s="61"/>
      <c r="D3" s="34" t="s">
        <v>0</v>
      </c>
      <c r="E3" s="35">
        <f>(1/(1-'TDS &amp; VDS Calculator'!E22))</f>
        <v>1</v>
      </c>
    </row>
    <row r="4" spans="3:5" x14ac:dyDescent="0.2">
      <c r="D4" s="34" t="s">
        <v>1</v>
      </c>
      <c r="E4" s="34">
        <v>1</v>
      </c>
    </row>
    <row r="5" spans="3:5" x14ac:dyDescent="0.2">
      <c r="C5" s="61"/>
      <c r="D5" s="34" t="s">
        <v>2</v>
      </c>
      <c r="E5" s="35">
        <f>(1/(1+'TDS &amp; VDS Calculator'!E23))</f>
        <v>0.93023255813953487</v>
      </c>
    </row>
  </sheetData>
  <sheetProtection algorithmName="SHA-512" hashValue="oh79sWTunN4fdtqv71QtjMxUsarPv1PMWTuPiOlUT+O7bTh9q1Gdi3s6J/OOIbIiifnhbdA/N1wQE/wkkIOmJw==" saltValue="uY5+WOoMetbY1SJiVWLvow==" spinCount="100000" sheet="1" objects="1" scenarios="1" selectLockedCells="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C1D320-9C66-F54A-9DF1-69EDD4144B12}">
  <dimension ref="B20:C66"/>
  <sheetViews>
    <sheetView topLeftCell="A8" zoomScale="80" zoomScaleNormal="80" workbookViewId="0">
      <selection activeCell="B34" sqref="B34"/>
    </sheetView>
  </sheetViews>
  <sheetFormatPr baseColWidth="10" defaultRowHeight="16" x14ac:dyDescent="0.2"/>
  <cols>
    <col min="1" max="1" width="10.83203125" style="25"/>
    <col min="2" max="2" width="66.5" style="25" customWidth="1"/>
    <col min="3" max="16384" width="10.83203125" style="25"/>
  </cols>
  <sheetData>
    <row r="20" spans="2:3" x14ac:dyDescent="0.2">
      <c r="B20" s="25" t="s">
        <v>107</v>
      </c>
      <c r="C20" s="25">
        <v>0</v>
      </c>
    </row>
    <row r="21" spans="2:3" x14ac:dyDescent="0.2">
      <c r="B21" s="26" t="s">
        <v>14</v>
      </c>
      <c r="C21" s="26">
        <v>7.0000000000000007E-2</v>
      </c>
    </row>
    <row r="22" spans="2:3" x14ac:dyDescent="0.2">
      <c r="B22" s="26" t="s">
        <v>48</v>
      </c>
      <c r="C22" s="26">
        <v>5.0000000000000001E-3</v>
      </c>
    </row>
    <row r="23" spans="2:3" x14ac:dyDescent="0.2">
      <c r="B23" s="26" t="s">
        <v>15</v>
      </c>
      <c r="C23" s="26">
        <v>0.01</v>
      </c>
    </row>
    <row r="24" spans="2:3" x14ac:dyDescent="0.2">
      <c r="B24" s="26" t="s">
        <v>16</v>
      </c>
      <c r="C24" s="26">
        <v>0.01</v>
      </c>
    </row>
    <row r="25" spans="2:3" x14ac:dyDescent="0.2">
      <c r="B25" s="26" t="s">
        <v>49</v>
      </c>
      <c r="C25" s="26">
        <v>0.02</v>
      </c>
    </row>
    <row r="26" spans="2:3" x14ac:dyDescent="0.2">
      <c r="B26" s="26" t="s">
        <v>17</v>
      </c>
      <c r="C26" s="26">
        <v>0.02</v>
      </c>
    </row>
    <row r="27" spans="2:3" x14ac:dyDescent="0.2">
      <c r="B27" s="26" t="s">
        <v>18</v>
      </c>
      <c r="C27" s="26">
        <v>0.03</v>
      </c>
    </row>
    <row r="28" spans="2:3" x14ac:dyDescent="0.2">
      <c r="B28" s="26" t="s">
        <v>19</v>
      </c>
      <c r="C28" s="26">
        <v>0.03</v>
      </c>
    </row>
    <row r="29" spans="2:3" x14ac:dyDescent="0.2">
      <c r="B29" s="26" t="s">
        <v>20</v>
      </c>
      <c r="C29" s="26">
        <v>0.05</v>
      </c>
    </row>
    <row r="30" spans="2:3" x14ac:dyDescent="0.2">
      <c r="B30" s="26" t="s">
        <v>21</v>
      </c>
      <c r="C30" s="26">
        <v>0.1</v>
      </c>
    </row>
    <row r="31" spans="2:3" x14ac:dyDescent="0.2">
      <c r="B31" s="26" t="s">
        <v>22</v>
      </c>
      <c r="C31" s="26">
        <v>0.1</v>
      </c>
    </row>
    <row r="32" spans="2:3" x14ac:dyDescent="0.2">
      <c r="B32" s="26" t="s">
        <v>112</v>
      </c>
      <c r="C32" s="26">
        <v>0.02</v>
      </c>
    </row>
    <row r="33" spans="2:3" x14ac:dyDescent="0.2">
      <c r="B33" s="26" t="s">
        <v>111</v>
      </c>
      <c r="C33" s="26">
        <v>0.02</v>
      </c>
    </row>
    <row r="34" spans="2:3" x14ac:dyDescent="0.2">
      <c r="B34" s="26" t="s">
        <v>23</v>
      </c>
      <c r="C34" s="26">
        <v>0.02</v>
      </c>
    </row>
    <row r="35" spans="2:3" x14ac:dyDescent="0.2">
      <c r="B35" s="26" t="s">
        <v>24</v>
      </c>
      <c r="C35" s="26">
        <v>0.08</v>
      </c>
    </row>
    <row r="36" spans="2:3" x14ac:dyDescent="0.2">
      <c r="B36" s="26" t="s">
        <v>25</v>
      </c>
      <c r="C36" s="26">
        <v>0.1</v>
      </c>
    </row>
    <row r="37" spans="2:3" x14ac:dyDescent="0.2">
      <c r="B37" s="26" t="s">
        <v>26</v>
      </c>
      <c r="C37" s="26">
        <v>0.12</v>
      </c>
    </row>
    <row r="38" spans="2:3" x14ac:dyDescent="0.2">
      <c r="B38" s="26" t="s">
        <v>27</v>
      </c>
      <c r="C38" s="26">
        <v>0.1</v>
      </c>
    </row>
    <row r="39" spans="2:3" x14ac:dyDescent="0.2">
      <c r="B39" s="26" t="s">
        <v>28</v>
      </c>
      <c r="C39" s="26">
        <v>0.08</v>
      </c>
    </row>
    <row r="40" spans="2:3" x14ac:dyDescent="0.2">
      <c r="B40" s="26" t="s">
        <v>29</v>
      </c>
      <c r="C40" s="26">
        <v>0.08</v>
      </c>
    </row>
    <row r="41" spans="2:3" x14ac:dyDescent="0.2">
      <c r="B41" s="26" t="s">
        <v>30</v>
      </c>
      <c r="C41" s="26">
        <v>0.08</v>
      </c>
    </row>
    <row r="42" spans="2:3" x14ac:dyDescent="0.2">
      <c r="B42" s="26" t="s">
        <v>113</v>
      </c>
      <c r="C42" s="26">
        <v>0.05</v>
      </c>
    </row>
    <row r="43" spans="2:3" x14ac:dyDescent="0.2">
      <c r="B43" s="26" t="s">
        <v>109</v>
      </c>
      <c r="C43" s="26">
        <v>0.05</v>
      </c>
    </row>
    <row r="44" spans="2:3" x14ac:dyDescent="0.2">
      <c r="B44" s="26" t="s">
        <v>110</v>
      </c>
      <c r="C44" s="26">
        <v>0.05</v>
      </c>
    </row>
    <row r="45" spans="2:3" x14ac:dyDescent="0.2">
      <c r="B45" s="26" t="s">
        <v>31</v>
      </c>
      <c r="C45" s="26">
        <v>0.1</v>
      </c>
    </row>
    <row r="46" spans="2:3" x14ac:dyDescent="0.2">
      <c r="B46" s="26" t="s">
        <v>32</v>
      </c>
      <c r="C46" s="26">
        <v>0.1</v>
      </c>
    </row>
    <row r="47" spans="2:3" x14ac:dyDescent="0.2">
      <c r="B47" s="26" t="s">
        <v>33</v>
      </c>
      <c r="C47" s="26">
        <v>2.5000000000000001E-2</v>
      </c>
    </row>
    <row r="48" spans="2:3" x14ac:dyDescent="0.2">
      <c r="B48" s="26" t="s">
        <v>108</v>
      </c>
      <c r="C48" s="26">
        <v>0.1</v>
      </c>
    </row>
    <row r="49" spans="2:3" x14ac:dyDescent="0.2">
      <c r="B49" s="26" t="s">
        <v>114</v>
      </c>
      <c r="C49" s="26">
        <v>0.05</v>
      </c>
    </row>
    <row r="50" spans="2:3" x14ac:dyDescent="0.2">
      <c r="B50" s="26" t="s">
        <v>34</v>
      </c>
      <c r="C50" s="26">
        <v>0.1</v>
      </c>
    </row>
    <row r="51" spans="2:3" x14ac:dyDescent="0.2">
      <c r="B51" s="26" t="s">
        <v>35</v>
      </c>
      <c r="C51" s="26">
        <v>3.0000000000000001E-3</v>
      </c>
    </row>
    <row r="52" spans="2:3" x14ac:dyDescent="0.2">
      <c r="B52" s="26" t="s">
        <v>36</v>
      </c>
      <c r="C52" s="27">
        <v>5.0000000000000001E-4</v>
      </c>
    </row>
    <row r="53" spans="2:3" x14ac:dyDescent="0.2">
      <c r="B53" s="26" t="s">
        <v>37</v>
      </c>
      <c r="C53" s="26">
        <v>0.05</v>
      </c>
    </row>
    <row r="54" spans="2:3" x14ac:dyDescent="0.2">
      <c r="B54" s="26" t="s">
        <v>38</v>
      </c>
      <c r="C54" s="26">
        <v>0.15</v>
      </c>
    </row>
    <row r="55" spans="2:3" x14ac:dyDescent="0.2">
      <c r="B55" s="26" t="s">
        <v>39</v>
      </c>
      <c r="C55" s="26">
        <v>0.05</v>
      </c>
    </row>
    <row r="56" spans="2:3" x14ac:dyDescent="0.2">
      <c r="B56" s="26" t="s">
        <v>40</v>
      </c>
      <c r="C56" s="26">
        <v>0.05</v>
      </c>
    </row>
    <row r="57" spans="2:3" x14ac:dyDescent="0.2">
      <c r="B57" s="26" t="s">
        <v>41</v>
      </c>
      <c r="C57" s="26">
        <v>0.1</v>
      </c>
    </row>
    <row r="58" spans="2:3" x14ac:dyDescent="0.2">
      <c r="B58" s="26" t="s">
        <v>42</v>
      </c>
      <c r="C58" s="26">
        <v>0.2</v>
      </c>
    </row>
    <row r="59" spans="2:3" x14ac:dyDescent="0.2">
      <c r="B59" s="26" t="s">
        <v>43</v>
      </c>
      <c r="C59" s="26">
        <v>0.1</v>
      </c>
    </row>
    <row r="60" spans="2:3" x14ac:dyDescent="0.2">
      <c r="B60" s="26" t="s">
        <v>44</v>
      </c>
      <c r="C60" s="26" t="s">
        <v>47</v>
      </c>
    </row>
    <row r="63" spans="2:3" x14ac:dyDescent="0.2">
      <c r="B63" s="26" t="s">
        <v>107</v>
      </c>
      <c r="C63" s="25">
        <v>0</v>
      </c>
    </row>
    <row r="64" spans="2:3" x14ac:dyDescent="0.2">
      <c r="B64" s="26" t="s">
        <v>51</v>
      </c>
      <c r="C64" s="26">
        <v>1.5</v>
      </c>
    </row>
    <row r="65" spans="2:3" x14ac:dyDescent="0.2">
      <c r="B65" s="26" t="s">
        <v>52</v>
      </c>
      <c r="C65" s="26">
        <v>1.5</v>
      </c>
    </row>
    <row r="66" spans="2:3" x14ac:dyDescent="0.2">
      <c r="B66" s="26" t="s">
        <v>53</v>
      </c>
      <c r="C66" s="26">
        <v>1</v>
      </c>
    </row>
  </sheetData>
  <sheetProtection sheet="1" objects="1" scenarios="1" selectLockedCells="1"/>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10E877-17FB-B147-B007-77EE54BF5CB6}">
  <dimension ref="B2:C55"/>
  <sheetViews>
    <sheetView workbookViewId="0">
      <selection activeCell="D19" sqref="D19"/>
    </sheetView>
  </sheetViews>
  <sheetFormatPr baseColWidth="10" defaultRowHeight="16" x14ac:dyDescent="0.2"/>
  <cols>
    <col min="2" max="2" width="46" style="1" bestFit="1" customWidth="1"/>
    <col min="3" max="3" width="10.83203125" style="2"/>
  </cols>
  <sheetData>
    <row r="2" spans="2:3" ht="17" x14ac:dyDescent="0.2">
      <c r="B2" s="36" t="s">
        <v>107</v>
      </c>
      <c r="C2" s="37">
        <v>0</v>
      </c>
    </row>
    <row r="3" spans="2:3" ht="17" x14ac:dyDescent="0.2">
      <c r="B3" s="28" t="s">
        <v>56</v>
      </c>
      <c r="C3" s="29">
        <v>0.15</v>
      </c>
    </row>
    <row r="4" spans="2:3" ht="17" x14ac:dyDescent="0.2">
      <c r="B4" s="28" t="s">
        <v>57</v>
      </c>
      <c r="C4" s="30">
        <v>7.4999999999999997E-2</v>
      </c>
    </row>
    <row r="5" spans="2:3" ht="17" x14ac:dyDescent="0.2">
      <c r="B5" s="28" t="s">
        <v>102</v>
      </c>
      <c r="C5" s="29">
        <v>0.15</v>
      </c>
    </row>
    <row r="6" spans="2:3" ht="17" x14ac:dyDescent="0.2">
      <c r="B6" s="28" t="s">
        <v>58</v>
      </c>
      <c r="C6" s="29">
        <v>0.05</v>
      </c>
    </row>
    <row r="7" spans="2:3" ht="17" x14ac:dyDescent="0.2">
      <c r="B7" s="28" t="s">
        <v>59</v>
      </c>
      <c r="C7" s="29">
        <v>0.05</v>
      </c>
    </row>
    <row r="8" spans="2:3" ht="17" x14ac:dyDescent="0.2">
      <c r="B8" s="28" t="s">
        <v>60</v>
      </c>
      <c r="C8" s="29">
        <v>0.15</v>
      </c>
    </row>
    <row r="9" spans="2:3" ht="17" x14ac:dyDescent="0.2">
      <c r="B9" s="31" t="s">
        <v>28</v>
      </c>
      <c r="C9" s="30">
        <v>0.1</v>
      </c>
    </row>
    <row r="10" spans="2:3" ht="17" x14ac:dyDescent="0.2">
      <c r="B10" s="28" t="s">
        <v>61</v>
      </c>
      <c r="C10" s="29">
        <v>0.1</v>
      </c>
    </row>
    <row r="11" spans="2:3" ht="17" x14ac:dyDescent="0.2">
      <c r="B11" s="28" t="s">
        <v>62</v>
      </c>
      <c r="C11" s="29">
        <v>7.4999999999999997E-2</v>
      </c>
    </row>
    <row r="12" spans="2:3" ht="17" x14ac:dyDescent="0.2">
      <c r="B12" s="28" t="s">
        <v>63</v>
      </c>
      <c r="C12" s="29">
        <v>0.15</v>
      </c>
    </row>
    <row r="13" spans="2:3" ht="17" x14ac:dyDescent="0.2">
      <c r="B13" s="28" t="s">
        <v>64</v>
      </c>
      <c r="C13" s="29">
        <v>0.1</v>
      </c>
    </row>
    <row r="14" spans="2:3" ht="17" x14ac:dyDescent="0.2">
      <c r="B14" s="28" t="s">
        <v>65</v>
      </c>
      <c r="C14" s="29">
        <v>0.15</v>
      </c>
    </row>
    <row r="15" spans="2:3" ht="17" x14ac:dyDescent="0.2">
      <c r="B15" s="28" t="s">
        <v>66</v>
      </c>
      <c r="C15" s="29">
        <v>0.02</v>
      </c>
    </row>
    <row r="16" spans="2:3" ht="36" customHeight="1" x14ac:dyDescent="0.2">
      <c r="B16" s="32" t="s">
        <v>99</v>
      </c>
      <c r="C16" s="29">
        <v>0.02</v>
      </c>
    </row>
    <row r="17" spans="2:3" x14ac:dyDescent="0.2">
      <c r="B17" s="32" t="s">
        <v>100</v>
      </c>
      <c r="C17" s="29">
        <v>4.4999999999999998E-2</v>
      </c>
    </row>
    <row r="18" spans="2:3" x14ac:dyDescent="0.2">
      <c r="B18" s="32" t="s">
        <v>101</v>
      </c>
      <c r="C18" s="29">
        <v>0.02</v>
      </c>
    </row>
    <row r="19" spans="2:3" ht="17" x14ac:dyDescent="0.2">
      <c r="B19" s="28" t="s">
        <v>67</v>
      </c>
      <c r="C19" s="29">
        <v>0.05</v>
      </c>
    </row>
    <row r="20" spans="2:3" ht="17" x14ac:dyDescent="0.2">
      <c r="B20" s="28" t="s">
        <v>70</v>
      </c>
      <c r="C20" s="29">
        <v>0.15</v>
      </c>
    </row>
    <row r="21" spans="2:3" ht="17" x14ac:dyDescent="0.2">
      <c r="B21" s="28" t="s">
        <v>68</v>
      </c>
      <c r="C21" s="29">
        <v>0.15</v>
      </c>
    </row>
    <row r="22" spans="2:3" ht="17" x14ac:dyDescent="0.2">
      <c r="B22" s="28" t="s">
        <v>69</v>
      </c>
      <c r="C22" s="29">
        <v>0.15</v>
      </c>
    </row>
    <row r="23" spans="2:3" ht="17" x14ac:dyDescent="0.2">
      <c r="B23" s="28" t="s">
        <v>105</v>
      </c>
      <c r="C23" s="29">
        <v>0.15</v>
      </c>
    </row>
    <row r="24" spans="2:3" ht="17" x14ac:dyDescent="0.2">
      <c r="B24" s="28" t="s">
        <v>106</v>
      </c>
      <c r="C24" s="29">
        <v>0</v>
      </c>
    </row>
    <row r="25" spans="2:3" ht="18" customHeight="1" x14ac:dyDescent="0.2">
      <c r="B25" s="32" t="s">
        <v>103</v>
      </c>
      <c r="C25" s="29">
        <v>7.4999999999999997E-2</v>
      </c>
    </row>
    <row r="26" spans="2:3" x14ac:dyDescent="0.2">
      <c r="B26" s="32" t="s">
        <v>104</v>
      </c>
      <c r="C26" s="30">
        <v>7.4999999999999997E-2</v>
      </c>
    </row>
    <row r="27" spans="2:3" ht="17" x14ac:dyDescent="0.2">
      <c r="B27" s="28" t="s">
        <v>71</v>
      </c>
      <c r="C27" s="29">
        <v>0.15</v>
      </c>
    </row>
    <row r="28" spans="2:3" ht="17" x14ac:dyDescent="0.2">
      <c r="B28" s="31" t="s">
        <v>72</v>
      </c>
      <c r="C28" s="30">
        <v>0.1</v>
      </c>
    </row>
    <row r="29" spans="2:3" ht="17" x14ac:dyDescent="0.2">
      <c r="B29" s="28" t="s">
        <v>73</v>
      </c>
      <c r="C29" s="29">
        <v>0.15</v>
      </c>
    </row>
    <row r="30" spans="2:3" ht="17" x14ac:dyDescent="0.2">
      <c r="B30" s="28" t="s">
        <v>74</v>
      </c>
      <c r="C30" s="29">
        <v>0.15</v>
      </c>
    </row>
    <row r="31" spans="2:3" ht="17" x14ac:dyDescent="0.2">
      <c r="B31" s="28" t="s">
        <v>75</v>
      </c>
      <c r="C31" s="29">
        <v>0.15</v>
      </c>
    </row>
    <row r="32" spans="2:3" ht="17" x14ac:dyDescent="0.2">
      <c r="B32" s="28" t="s">
        <v>76</v>
      </c>
      <c r="C32" s="29">
        <v>7.4999999999999997E-2</v>
      </c>
    </row>
    <row r="33" spans="2:3" ht="17" x14ac:dyDescent="0.2">
      <c r="B33" s="28" t="s">
        <v>77</v>
      </c>
      <c r="C33" s="29">
        <v>0.15</v>
      </c>
    </row>
    <row r="34" spans="2:3" ht="34" x14ac:dyDescent="0.2">
      <c r="B34" s="28" t="s">
        <v>78</v>
      </c>
      <c r="C34" s="30">
        <v>0.15</v>
      </c>
    </row>
    <row r="35" spans="2:3" ht="17" x14ac:dyDescent="0.2">
      <c r="B35" s="28" t="s">
        <v>79</v>
      </c>
      <c r="C35" s="29">
        <v>0.15</v>
      </c>
    </row>
    <row r="36" spans="2:3" ht="18" customHeight="1" x14ac:dyDescent="0.2">
      <c r="B36" s="31" t="s">
        <v>97</v>
      </c>
      <c r="C36" s="29">
        <v>0.05</v>
      </c>
    </row>
    <row r="37" spans="2:3" ht="17" x14ac:dyDescent="0.2">
      <c r="B37" s="31" t="s">
        <v>98</v>
      </c>
      <c r="C37" s="29">
        <v>0.1</v>
      </c>
    </row>
    <row r="38" spans="2:3" ht="17" x14ac:dyDescent="0.2">
      <c r="B38" s="31" t="s">
        <v>80</v>
      </c>
      <c r="C38" s="30">
        <v>0.15</v>
      </c>
    </row>
    <row r="39" spans="2:3" ht="17" x14ac:dyDescent="0.2">
      <c r="B39" s="31" t="s">
        <v>81</v>
      </c>
      <c r="C39" s="30">
        <v>0.15</v>
      </c>
    </row>
    <row r="40" spans="2:3" ht="17" x14ac:dyDescent="0.2">
      <c r="B40" s="31" t="s">
        <v>82</v>
      </c>
      <c r="C40" s="30">
        <v>0.15</v>
      </c>
    </row>
    <row r="41" spans="2:3" ht="17" x14ac:dyDescent="0.2">
      <c r="B41" s="31" t="s">
        <v>83</v>
      </c>
      <c r="C41" s="30">
        <v>0.15</v>
      </c>
    </row>
    <row r="42" spans="2:3" ht="17" x14ac:dyDescent="0.2">
      <c r="B42" s="31" t="s">
        <v>84</v>
      </c>
      <c r="C42" s="30">
        <v>0.15</v>
      </c>
    </row>
    <row r="43" spans="2:3" ht="17" x14ac:dyDescent="0.2">
      <c r="B43" s="31" t="s">
        <v>85</v>
      </c>
      <c r="C43" s="30">
        <v>0.1</v>
      </c>
    </row>
    <row r="44" spans="2:3" ht="17" x14ac:dyDescent="0.2">
      <c r="B44" s="31" t="s">
        <v>86</v>
      </c>
      <c r="C44" s="30">
        <v>0.15</v>
      </c>
    </row>
    <row r="45" spans="2:3" ht="17" x14ac:dyDescent="0.2">
      <c r="B45" s="31" t="s">
        <v>87</v>
      </c>
      <c r="C45" s="30">
        <v>0.15</v>
      </c>
    </row>
    <row r="46" spans="2:3" ht="17" x14ac:dyDescent="0.2">
      <c r="B46" s="31" t="s">
        <v>88</v>
      </c>
      <c r="C46" s="30">
        <v>0.15</v>
      </c>
    </row>
    <row r="47" spans="2:3" ht="17" x14ac:dyDescent="0.2">
      <c r="B47" s="31" t="s">
        <v>89</v>
      </c>
      <c r="C47" s="30">
        <v>0.1</v>
      </c>
    </row>
    <row r="48" spans="2:3" ht="17" x14ac:dyDescent="0.2">
      <c r="B48" s="31" t="s">
        <v>90</v>
      </c>
      <c r="C48" s="30">
        <v>0.15</v>
      </c>
    </row>
    <row r="49" spans="2:3" ht="17" x14ac:dyDescent="0.2">
      <c r="B49" s="31" t="s">
        <v>91</v>
      </c>
      <c r="C49" s="30">
        <v>0.15</v>
      </c>
    </row>
    <row r="50" spans="2:3" ht="17" x14ac:dyDescent="0.2">
      <c r="B50" s="31" t="s">
        <v>92</v>
      </c>
      <c r="C50" s="30">
        <v>0.15</v>
      </c>
    </row>
    <row r="51" spans="2:3" ht="17" x14ac:dyDescent="0.2">
      <c r="B51" s="31" t="s">
        <v>93</v>
      </c>
      <c r="C51" s="30">
        <v>0.15</v>
      </c>
    </row>
    <row r="52" spans="2:3" ht="17" x14ac:dyDescent="0.2">
      <c r="B52" s="28" t="s">
        <v>94</v>
      </c>
      <c r="C52" s="29">
        <v>0.05</v>
      </c>
    </row>
    <row r="53" spans="2:3" ht="17" x14ac:dyDescent="0.2">
      <c r="B53" s="28" t="s">
        <v>95</v>
      </c>
      <c r="C53" s="29">
        <v>0.15</v>
      </c>
    </row>
    <row r="54" spans="2:3" ht="17" x14ac:dyDescent="0.2">
      <c r="B54" s="28" t="s">
        <v>96</v>
      </c>
      <c r="C54" s="29">
        <v>0.15</v>
      </c>
    </row>
    <row r="55" spans="2:3" ht="17" x14ac:dyDescent="0.2">
      <c r="B55" s="28" t="s">
        <v>27</v>
      </c>
      <c r="C55" s="29">
        <v>7.4999999999999997E-2</v>
      </c>
    </row>
  </sheetData>
  <sheetProtection algorithmName="SHA-512" hashValue="GZ/jiNnZi5vqMng9ccTJReeaclxAX8fPROj7nWW7tlbeiCbkXka0hQkeAjCuIam9oEPMYg6pzj8XuhYTJT6T9Q==" saltValue="4lzdzlbL2SVv9W57IVN6LA==" spinCount="100000" sheet="1" objects="1" scenarios="1" selectLockedCells="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TDS &amp; VDS Calculator</vt:lpstr>
      <vt:lpstr>Sheet 1</vt:lpstr>
      <vt:lpstr>Sheet 2</vt:lpstr>
      <vt:lpstr>Sheet 3</vt:lpstr>
      <vt:lpstr>'TDS &amp; VDS Calculator'!Print_Area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2024-09-12T02:54:15Z</dcterms:created>
  <dcterms:modified xsi:type="dcterms:W3CDTF">2024-11-20T11:32:27Z</dcterms:modified>
</cp:coreProperties>
</file>